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<sst xmlns="http://schemas.openxmlformats.org/spreadsheetml/2006/main" count="197" uniqueCount="192">
  <si>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</si>
  <si>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</si>
  <si>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</si>
  <si>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</si>
  <si>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</si>
  <si>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</si>
  <si>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</si>
  <si>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</si>
  <si>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</si>
  <si>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</si>
  <si>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</si>
  <si>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</si>
  <si>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</si>
  <si>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</si>
  <si>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</si>
  <si>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</si>
  <si>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</si>
  <si>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</si>
  <si>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</si>
  <si>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</si>
  <si>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</si>
  <si>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</si>
  <si>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</si>
  <si>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</si>
  <si>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</si>
  <si>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</si>
  <si>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</si>
  <si>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</si>
  <si>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</si>
  <si>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</si>
  <si>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</si>
  <si>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</si>
  <si>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</si>
  <si>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</si>
  <si>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</si>
  <si>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</si>
  <si>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</si>
  <si>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</si>
  <si>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</si>
  <si>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</si>
  <si>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</si>
  <si>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</si>
  <si>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</si>
  <si>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</si>
  <si>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</si>
  <si>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</si>
  <si>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</si>
  <si>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</si>
  <si>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</si>
  <si>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</si>
  <si>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</si>
  <si>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</si>
  <si>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</si>
  <si>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</si>
  <si>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</si>
  <si>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</si>
  <si>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</si>
  <si>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</si>
  <si>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</si>
  <si>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</si>
  <si>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</si>
  <si>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</si>
  <si>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</si>
  <si>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</si>
  <si>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</si>
  <si>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</si>
  <si>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</si>
  <si>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</si>
  <si>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</si>
  <si>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</si>
  <si>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</si>
  <si>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</si>
  <si>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</si>
  <si>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</si>
  <si>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</si>
  <si>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</si>
  <si>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</si>
  <si>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</si>
  <si>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</si>
  <si>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</si>
  <si>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</si>
  <si>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</si>
  <si>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</si>
  <si>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</si>
  <si>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</si>
  <si>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</si>
  <si>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</si>
  <si>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</si>
  <si>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</si>
  <si>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</si>
  <si>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</si>
  <si>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</si>
  <si>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</si>
  <si>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</si>
  <si>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</si>
  <si>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</si>
  <si>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</si>
  <si>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</si>
  <si>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</si>
  <si>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</si>
  <si>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</si>
  <si>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</si>
  <si>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</si>
  <si>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</si>
  <si>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</si>
  <si>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</si>
  <si>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</si>
  <si>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</si>
  <si>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</si>
  <si>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</si>
  <si>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</si>
  <si>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</si>
  <si>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</si>
  <si>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</si>
  <si>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</si>
  <si>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</si>
  <si>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</si>
  <si>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</si>
  <si>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</si>
  <si>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</si>
  <si>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</si>
  <si>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</si>
  <si>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</si>
  <si>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</si>
  <si>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</si>
  <si>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</si>
  <si>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</si>
  <si>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</si>
  <si>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</si>
  <si>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</si>
  <si>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</si>
  <si>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</si>
  <si>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</si>
  <si>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</si>
  <si>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</si>
  <si>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</si>
  <si>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</si>
  <si>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</si>
  <si>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</si>
  <si>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</si>
  <si>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</si>
  <si>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</si>
  <si>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</si>
  <si>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</si>
  <si>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</si>
  <si>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</si>
  <si>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</si>
  <si>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</si>
  <si>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</si>
  <si>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</si>
  <si>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</si>
  <si>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</si>
  <si>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</si>
  <si>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</si>
  <si>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</si>
  <si>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</si>
  <si>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</si>
  <si>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</si>
  <si>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</si>
  <si>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</si>
  <si>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</si>
  <si>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</si>
  <si>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</si>
  <si>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</si>
  <si>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</si>
  <si>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</si>
  <si>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</si>
  <si>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</si>
  <si>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</si>
  <si>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</si>
  <si>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</si>
  <si>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</si>
  <si>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</si>
  <si>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</si>
  <si>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</si>
  <si>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</si>
  <si>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</si>
  <si>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</si>
  <si>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</si>
  <si>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</si>
  <si>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</si>
  <si>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</si>
  <si>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</si>
  <si>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</si>
  <si>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</si>
  <si>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</si>
  <si>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</si>
  <si>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</si>
  <si>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</si>
  <si>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</si>
  <si>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</si>
  <si>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19.08.2019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</si>
</sst>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42">
      <selection activeCell="AF55" sqref="AF55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8.7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169</v>
      </c>
    </row>
    <row r="5" spans="1:33" ht="18.75" customHeight="1">
      <c r="A5" s="201" t="s">
        <v>34</v>
      </c>
      <c r="B5" s="203" t="s">
        <v>35</v>
      </c>
      <c r="AB5" s="205" t="s">
        <v>168</v>
      </c>
      <c r="AC5" s="205" t="s">
        <v>80</v>
      </c>
      <c r="AD5" s="190" t="s">
        <v>51</v>
      </c>
      <c r="AE5" s="61" t="s">
        <v>53</v>
      </c>
      <c r="AF5" s="188" t="s">
        <v>191</v>
      </c>
      <c r="AG5" s="190" t="s">
        <v>167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191"/>
      <c r="AE6" s="60" t="s">
        <v>52</v>
      </c>
      <c r="AF6" s="189"/>
      <c r="AG6" s="19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7" t="s">
        <v>27</v>
      </c>
      <c r="B8" s="128" t="s">
        <v>58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 t="e">
        <f>#REF!</f>
        <v>#REF!</v>
      </c>
      <c r="AC8" s="73"/>
    </row>
    <row r="9" spans="1:33" ht="21" customHeight="1" thickBot="1">
      <c r="A9" s="192" t="s">
        <v>170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1" t="s">
        <v>41</v>
      </c>
      <c r="B10" s="132" t="s">
        <v>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>
        <f aca="true" t="shared" si="0" ref="AB10:AB82">AC10+AD10</f>
        <v>18487587.43</v>
      </c>
      <c r="AC10" s="85"/>
      <c r="AD10" s="135">
        <f>SUM(AD11:AD48)</f>
        <v>18487587.43</v>
      </c>
      <c r="AE10" s="135">
        <f>SUM(AE11:AE48)</f>
        <v>18487587.43</v>
      </c>
      <c r="AF10" s="135">
        <f>SUM(AF11:AF48)</f>
        <v>3188961.4200000004</v>
      </c>
      <c r="AG10" s="136">
        <f>AF10/AB10*100</f>
        <v>17.249202645150117</v>
      </c>
    </row>
    <row r="11" spans="1:33" ht="51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0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224258.97+124037.95+71012.9+68434.1+162188.61+251313.75</f>
        <v>901246.2799999999</v>
      </c>
      <c r="AG11" s="119">
        <f>AF11/AB11*100</f>
        <v>9.012462799999998</v>
      </c>
    </row>
    <row r="12" spans="1:33" ht="38.25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0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69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0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0">
        <f>AC14+AD14</f>
        <v>800000</v>
      </c>
      <c r="AC14" s="104"/>
      <c r="AD14" s="106">
        <v>800000</v>
      </c>
      <c r="AE14" s="92">
        <f t="shared" si="1"/>
        <v>800000</v>
      </c>
      <c r="AF14" s="169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0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0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0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0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0">
        <f t="shared" si="0"/>
        <v>136500</v>
      </c>
      <c r="AC19" s="66"/>
      <c r="AD19" s="106">
        <v>136500</v>
      </c>
      <c r="AE19" s="92">
        <f t="shared" si="3"/>
        <v>136500</v>
      </c>
      <c r="AF19" s="169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0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0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0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0">
        <f t="shared" si="0"/>
        <v>2000</v>
      </c>
      <c r="AC23" s="66"/>
      <c r="AD23" s="106">
        <v>2000</v>
      </c>
      <c r="AE23" s="92">
        <f t="shared" si="3"/>
        <v>2000</v>
      </c>
      <c r="AF23" s="169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0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0">
        <f t="shared" si="0"/>
        <v>50000</v>
      </c>
      <c r="AC25" s="66"/>
      <c r="AD25" s="106">
        <v>50000</v>
      </c>
      <c r="AE25" s="92">
        <f t="shared" si="3"/>
        <v>50000</v>
      </c>
      <c r="AF25" s="169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0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0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0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0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0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0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0">
        <f t="shared" si="0"/>
        <v>63000</v>
      </c>
      <c r="AC32" s="66"/>
      <c r="AD32" s="106">
        <v>63000</v>
      </c>
      <c r="AE32" s="92">
        <f t="shared" si="3"/>
        <v>63000</v>
      </c>
      <c r="AF32" s="169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0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69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0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0">
        <f t="shared" si="0"/>
        <v>63000</v>
      </c>
      <c r="AC35" s="66"/>
      <c r="AD35" s="106">
        <v>63000</v>
      </c>
      <c r="AE35" s="92">
        <f t="shared" si="3"/>
        <v>63000</v>
      </c>
      <c r="AF35" s="169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0">
        <f t="shared" si="0"/>
        <v>63000</v>
      </c>
      <c r="AC36" s="66"/>
      <c r="AD36" s="106">
        <v>63000</v>
      </c>
      <c r="AE36" s="92">
        <f t="shared" si="3"/>
        <v>63000</v>
      </c>
      <c r="AF36" s="169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0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0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0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69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0">
        <f t="shared" si="0"/>
        <v>110250</v>
      </c>
      <c r="AC40" s="66"/>
      <c r="AD40" s="106">
        <v>110250</v>
      </c>
      <c r="AE40" s="92">
        <f t="shared" si="3"/>
        <v>110250</v>
      </c>
      <c r="AF40" s="169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0">
        <f t="shared" si="0"/>
        <v>37800</v>
      </c>
      <c r="AC41" s="66"/>
      <c r="AD41" s="106">
        <v>37800</v>
      </c>
      <c r="AE41" s="92">
        <f t="shared" si="3"/>
        <v>37800</v>
      </c>
      <c r="AF41" s="169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0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0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0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0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0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0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0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18">
        <f t="shared" si="2"/>
        <v>10.806203072339956</v>
      </c>
    </row>
    <row r="50" spans="1:33" ht="51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5">
        <f>AD85</f>
        <v>700000</v>
      </c>
      <c r="AE51" s="135">
        <f>AE85</f>
        <v>700000</v>
      </c>
      <c r="AF51" s="59">
        <f>AF52+AF58+AF66+AF70+AF77+AF82+AF85+AF90+AF92+AF95+AF96+AF99</f>
        <v>50842068.699999996</v>
      </c>
      <c r="AG51" s="118">
        <f t="shared" si="2"/>
        <v>60.204611294033896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11867806.579999998</v>
      </c>
      <c r="AG52" s="121">
        <f t="shared" si="2"/>
        <v>56.01643487058189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324175+336167+149658+420490+413155+499445+448055+420235</f>
        <v>3011380</v>
      </c>
      <c r="AG53" s="155">
        <f t="shared" si="2"/>
        <v>58.54116940815756</v>
      </c>
    </row>
    <row r="54" spans="1:33" ht="1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2603768.82+1149494.03+1033722.65+872286.13+677084.69+554419.72</f>
        <v>6890776.04</v>
      </c>
      <c r="AG54" s="155">
        <f t="shared" si="2"/>
        <v>55.468636179847216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417685.71+3200+35760.98+34526+3200</f>
        <v>494372.69</v>
      </c>
      <c r="AG55" s="155">
        <f t="shared" si="2"/>
        <v>56.77876306420122</v>
      </c>
    </row>
    <row r="56" spans="1:33" ht="38.2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45438.97+44255.69+37484.28+40935.59+44353.81+42750.1+40647.87+52921.26+44937.87+41673.6+57277.65+61528.78+51686.06+58295.5+52217.22+71034.32</f>
        <v>787438.5700000001</v>
      </c>
      <c r="AG56" s="155">
        <f t="shared" si="2"/>
        <v>49.5213238161122</v>
      </c>
    </row>
    <row r="57" spans="1:33" ht="1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100963.54+129283.26+160067.74+105390.88+83091+105042.86</f>
        <v>683839.2799999999</v>
      </c>
      <c r="AG57" s="155">
        <f t="shared" si="2"/>
        <v>59.02172492691755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7856435.8100000005</v>
      </c>
      <c r="AG58" s="121">
        <f t="shared" si="2"/>
        <v>66.69779349179066</v>
      </c>
    </row>
    <row r="59" spans="1:33" ht="1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159420+157905.51+548500+548500+573500+578543.2</f>
        <v>2566368.71</v>
      </c>
      <c r="AG59" s="155">
        <f t="shared" si="2"/>
        <v>68.09142972520061</v>
      </c>
    </row>
    <row r="60" spans="1:33" ht="1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5">
        <f t="shared" si="2"/>
        <v>99.99</v>
      </c>
    </row>
    <row r="61" spans="1:33" ht="1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186900+96800+90100+96800+186900</f>
        <v>657500</v>
      </c>
      <c r="AG61" s="155">
        <f t="shared" si="2"/>
        <v>69.21052631578948</v>
      </c>
    </row>
    <row r="62" spans="1:33" ht="15">
      <c r="A62" s="11"/>
      <c r="B62" s="182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50000+80000+80000+80000</f>
        <v>290000</v>
      </c>
      <c r="AG62" s="155">
        <f t="shared" si="2"/>
        <v>72.5</v>
      </c>
    </row>
    <row r="63" spans="1:37" ht="57" customHeight="1">
      <c r="A63" s="11"/>
      <c r="B63" s="182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5">
        <f t="shared" si="2"/>
        <v>81.57166086731304</v>
      </c>
      <c r="AI63" s="184"/>
      <c r="AJ63" s="184"/>
      <c r="AK63" s="184"/>
    </row>
    <row r="64" spans="1:33" ht="15">
      <c r="A64" s="11"/>
      <c r="B64" s="183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5">
        <f t="shared" si="2"/>
        <v>0</v>
      </c>
    </row>
    <row r="65" spans="1:33" ht="25.5">
      <c r="A65" s="11"/>
      <c r="B65" s="183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135300+67900+128825+104900+163750</f>
        <v>600675</v>
      </c>
      <c r="AG65" s="155">
        <f t="shared" si="2"/>
        <v>30.033749999999998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1040324.8099999999</v>
      </c>
      <c r="AG66" s="121">
        <f t="shared" si="2"/>
        <v>55.14827657131467</v>
      </c>
    </row>
    <row r="67" spans="1:33" ht="1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339880.61+247787.62+241185.16</f>
        <v>828853.39</v>
      </c>
      <c r="AG67" s="155">
        <f t="shared" si="2"/>
        <v>60.31424184540377</v>
      </c>
    </row>
    <row r="68" spans="1:33" ht="25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47069.11+47069.11+47069.11</f>
        <v>141207.33000000002</v>
      </c>
      <c r="AG68" s="155">
        <f t="shared" si="2"/>
        <v>59.26158940397352</v>
      </c>
    </row>
    <row r="69" spans="1:33" ht="1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69">
        <f>35254.8+35009.29</f>
        <v>70264.09</v>
      </c>
      <c r="AG69" s="155">
        <f t="shared" si="2"/>
        <v>25.652160738342015</v>
      </c>
    </row>
    <row r="70" spans="1:33" ht="14.2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2897042.13</v>
      </c>
      <c r="AG70" s="121">
        <f t="shared" si="2"/>
        <v>58.27644499141657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943292.69+110239.17+42262.5+25763.97+117826.99+10236.13+29552.79+204138.26+1396.01+4215+78254.55+35532</f>
        <v>1602710.0599999998</v>
      </c>
      <c r="AG71" s="155">
        <f t="shared" si="2"/>
        <v>52.64729653378183</v>
      </c>
    </row>
    <row r="72" spans="1:33" ht="1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5">
        <f t="shared" si="2"/>
        <v>92</v>
      </c>
    </row>
    <row r="73" spans="1:33" ht="51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14937.5+3286.25+67768.09+13945.14+18952.7+62004+18952.7+70935.29+19701.87+6615+74549.96+19701.87+76630.02+19701.87+72270.18+30661.48+86507.4+32099.9+25166.55</f>
        <v>734387.77</v>
      </c>
      <c r="AG73" s="155">
        <f t="shared" si="2"/>
        <v>55.79436652890051</v>
      </c>
    </row>
    <row r="74" spans="1:33" ht="38.2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4">
        <f>44770</f>
        <v>44770</v>
      </c>
      <c r="AG74" s="155">
        <f t="shared" si="2"/>
        <v>100</v>
      </c>
    </row>
    <row r="75" spans="1:33" ht="1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26">
        <f>34298.08+7674.14+6618.18</f>
        <v>48590.4</v>
      </c>
      <c r="AG75" s="155">
        <f t="shared" si="2"/>
        <v>88.99992673455931</v>
      </c>
    </row>
    <row r="76" spans="1:33" ht="1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1096.45+1623.08+725.56+343.59+788.59+984.51+1022.12</f>
        <v>6583.9</v>
      </c>
      <c r="AG76" s="155">
        <f aca="true" t="shared" si="9" ref="AG76:AG117">AF76/AB76*100</f>
        <v>57.956866197183096</v>
      </c>
    </row>
    <row r="77" spans="1:33" ht="14.2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14969622.14</v>
      </c>
      <c r="AG77" s="121">
        <f t="shared" si="9"/>
        <v>61.28477810624846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192232.6+707168.71+288201.71</f>
        <v>1187603.02</v>
      </c>
      <c r="AG78" s="155">
        <f t="shared" si="9"/>
        <v>34.61057432540735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5">
        <f t="shared" si="9"/>
        <v>99.70927374301675</v>
      </c>
    </row>
    <row r="80" spans="1:33" ht="27.75" customHeight="1">
      <c r="A80" s="11"/>
      <c r="B80" s="22" t="s">
        <v>60</v>
      </c>
      <c r="AB80" s="159">
        <f>AC80+AD80</f>
        <v>20000000</v>
      </c>
      <c r="AC80" s="77">
        <v>20000000</v>
      </c>
      <c r="AD80" s="160"/>
      <c r="AE80" s="77"/>
      <c r="AF80" s="186">
        <f>2564498.56+788337.15+1768939.39+804063.36+592442.11+804063.36+804063.36+804063.36+1650061.44+1100040.96+378871.3+281153.28+549023.49</f>
        <v>12889621.120000001</v>
      </c>
      <c r="AG80" s="161">
        <f>AF80/AB80*100</f>
        <v>64.4481056</v>
      </c>
    </row>
    <row r="81" spans="1:33" ht="51">
      <c r="A81" s="11"/>
      <c r="B81" s="158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5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2">
        <f t="shared" si="0"/>
        <v>994592.46</v>
      </c>
      <c r="AC82" s="162">
        <f>SUM(AC83:AC84)</f>
        <v>994592.46</v>
      </c>
      <c r="AD82" s="163"/>
      <c r="AE82" s="162"/>
      <c r="AF82" s="164">
        <f>AF83+AF84</f>
        <v>789504.98</v>
      </c>
      <c r="AG82" s="165">
        <f t="shared" si="9"/>
        <v>79.37974715794648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80937.24+20234.31+20234.31+23108.63+22431.99+23108.63+23108.63+23108.63+23108.63+23108.63+23968.48+23968.49+23968.48</f>
        <v>354395.07999999996</v>
      </c>
      <c r="AG83" s="155">
        <f t="shared" si="9"/>
        <v>63.38756205011242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5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10028502.41</v>
      </c>
      <c r="AG85" s="121">
        <f t="shared" si="9"/>
        <v>60.728392692591356</v>
      </c>
    </row>
    <row r="86" spans="1:33" ht="38.25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87">
        <f>6806669.74+69763.78+7408.62+85567.68+110059.99+350220.29+195200+52702.5+7248+426974.49+195200+116944.09+59272.36+353070.27+213500+9997.68</f>
        <v>9059799.49</v>
      </c>
      <c r="AG86" s="155">
        <f t="shared" si="9"/>
        <v>60.86536096009253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87">
        <f>145332+51839.42+77926.65+65541.63+5958.33+61072.69+5595.78+29990.1+31120+19345.66+1273.54+112500+4692.72+4496.36</f>
        <v>616684.8799999999</v>
      </c>
      <c r="AG87" s="155">
        <f t="shared" si="9"/>
        <v>68.61874250462057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5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3">
        <f>AD89</f>
        <v>700000</v>
      </c>
      <c r="AC89" s="20"/>
      <c r="AD89" s="18">
        <v>700000</v>
      </c>
      <c r="AE89" s="77">
        <v>700000</v>
      </c>
      <c r="AF89" s="144">
        <v>352018.04</v>
      </c>
      <c r="AG89" s="155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5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1296258.5300000003</v>
      </c>
      <c r="AG92" s="155">
        <f t="shared" si="9"/>
        <v>58.65346246587716</v>
      </c>
    </row>
    <row r="93" spans="1:33" ht="25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598673.81+461491.26+118552.34+62088.55+40022.22</f>
        <v>1280828.1800000002</v>
      </c>
      <c r="AG93" s="155">
        <f t="shared" si="9"/>
        <v>60.70192305413813</v>
      </c>
    </row>
    <row r="94" spans="1:33" ht="14.2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1533.37+3783.47+2147.3+4585.69+1619.99+617.14+1143.39</f>
        <v>15430.349999999999</v>
      </c>
      <c r="AG94" s="155">
        <f t="shared" si="9"/>
        <v>15.430349999999999</v>
      </c>
    </row>
    <row r="95" spans="1:33" ht="14.2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4.2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52542.55</v>
      </c>
      <c r="AG96" s="121">
        <f t="shared" si="9"/>
        <v>44.35729783120731</v>
      </c>
    </row>
    <row r="97" spans="1:33" ht="14.2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9992.52+20398+20398</f>
        <v>50788.520000000004</v>
      </c>
      <c r="AG97" s="155">
        <f t="shared" si="9"/>
        <v>45.497196094239904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321.84+724.14+708.05</f>
        <v>1754.03</v>
      </c>
      <c r="AG98" s="155">
        <f t="shared" si="9"/>
        <v>25.707606624651913</v>
      </c>
    </row>
    <row r="99" spans="1:33" ht="14.2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1062.76</v>
      </c>
      <c r="AG99" s="121">
        <f t="shared" si="9"/>
        <v>40.47067783701447</v>
      </c>
    </row>
    <row r="100" spans="1:33" ht="1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5">
        <f>622.33+331.71</f>
        <v>954.04</v>
      </c>
      <c r="AG100" s="155">
        <f t="shared" si="9"/>
        <v>38.5626515763945</v>
      </c>
    </row>
    <row r="101" spans="1:33" ht="1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5">
        <f>72.48+36.24</f>
        <v>108.72</v>
      </c>
      <c r="AG101" s="155">
        <f t="shared" si="9"/>
        <v>71.52631578947368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1.5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SUM(AF106:AF109)</f>
        <v>565202.15</v>
      </c>
      <c r="AG104" s="118">
        <f t="shared" si="9"/>
        <v>12.330374011195902</v>
      </c>
    </row>
    <row r="105" spans="1:33" ht="14.2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1273820</v>
      </c>
      <c r="AC105" s="70">
        <f>AC106+AC107</f>
        <v>893820</v>
      </c>
      <c r="AD105" s="23">
        <f>AD106+AD107+AD108</f>
        <v>190000</v>
      </c>
      <c r="AE105" s="23">
        <f>AE106+AE107+AE108</f>
        <v>190000</v>
      </c>
      <c r="AF105" s="23">
        <f>AF106+AF107+AF108</f>
        <v>565202.15</v>
      </c>
      <c r="AG105" s="121">
        <f t="shared" si="9"/>
        <v>44.37064498908794</v>
      </c>
    </row>
    <row r="106" spans="1:33" ht="51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109655.91+23259.68+27706.63+7350+18352.85+22641.26+10396+21237.21+24907.67+7350+20122.36+21974.45+7350+19995.93+8446.2+24606</f>
        <v>375352.15</v>
      </c>
      <c r="AG106" s="119">
        <f t="shared" si="9"/>
        <v>45.67328003699107</v>
      </c>
    </row>
    <row r="107" spans="1:33" ht="38.2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5"/>
      <c r="AD108" s="148">
        <f>50000+140000</f>
        <v>190000</v>
      </c>
      <c r="AE108" s="148">
        <f>AD108</f>
        <v>190000</v>
      </c>
      <c r="AF108" s="148">
        <v>189850</v>
      </c>
      <c r="AG108" s="119">
        <f t="shared" si="9"/>
        <v>99.92105263157895</v>
      </c>
    </row>
    <row r="109" spans="1:33" ht="25.5">
      <c r="A109" s="166" t="s">
        <v>175</v>
      </c>
      <c r="B109" s="170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6">
        <f>AC109</f>
        <v>3500000</v>
      </c>
      <c r="AC109" s="167">
        <v>3500000</v>
      </c>
      <c r="AD109" s="109"/>
      <c r="AE109" s="109"/>
      <c r="AF109" s="147"/>
      <c r="AG109" s="121">
        <f t="shared" si="9"/>
        <v>0</v>
      </c>
    </row>
    <row r="110" spans="1:33" ht="141.75">
      <c r="A110" s="173" t="s">
        <v>184</v>
      </c>
      <c r="B110" s="174" t="s">
        <v>188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8">
        <f>AB111+AB112</f>
        <v>3572000</v>
      </c>
      <c r="AC110" s="178">
        <f>AC111+AC112</f>
        <v>3572000</v>
      </c>
      <c r="AD110" s="179"/>
      <c r="AE110" s="179"/>
      <c r="AF110" s="181">
        <f>AF111+AF112</f>
        <v>3450310.7</v>
      </c>
      <c r="AG110" s="118">
        <f t="shared" si="9"/>
        <v>96.59324468085106</v>
      </c>
    </row>
    <row r="111" spans="1:33" ht="76.5">
      <c r="A111" s="127" t="s">
        <v>131</v>
      </c>
      <c r="B111" s="177" t="s">
        <v>189</v>
      </c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2">
        <f>AC111</f>
        <v>2000000</v>
      </c>
      <c r="AC111" s="57">
        <v>2000000</v>
      </c>
      <c r="AD111" s="57"/>
      <c r="AE111" s="57"/>
      <c r="AF111" s="180">
        <f>325955+346726+306813+303945+272655+397627</f>
        <v>1953721</v>
      </c>
      <c r="AG111" s="119">
        <f t="shared" si="9"/>
        <v>97.68605000000001</v>
      </c>
    </row>
    <row r="112" spans="1:33" ht="76.5">
      <c r="A112" s="127" t="s">
        <v>185</v>
      </c>
      <c r="B112" s="177" t="s">
        <v>190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2">
        <f>AC112</f>
        <v>1572000</v>
      </c>
      <c r="AC112" s="57">
        <v>1572000</v>
      </c>
      <c r="AD112" s="57"/>
      <c r="AE112" s="57"/>
      <c r="AF112" s="180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76" t="s">
        <v>74</v>
      </c>
      <c r="C113" s="168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68">
        <f>AC114</f>
        <v>16829251.08</v>
      </c>
      <c r="AD113" s="157"/>
      <c r="AE113" s="69"/>
      <c r="AF113" s="156">
        <f>AF114</f>
        <v>9761914.040000001</v>
      </c>
      <c r="AG113" s="118">
        <f t="shared" si="9"/>
        <v>58.00563550686536</v>
      </c>
    </row>
    <row r="114" spans="1:33" ht="51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1.5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1" t="s">
        <v>177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>
        <f>AC117+AD117</f>
        <v>158477997.39</v>
      </c>
      <c r="AC117" s="153">
        <f>AC115+AC113+AC104+AC102+AC51+AC49+AC10+AC110</f>
        <v>133579145.96</v>
      </c>
      <c r="AD117" s="153">
        <f>AD115+AD113+AD104+AD102+AD51+AD49+AD10+AD110</f>
        <v>24898851.43</v>
      </c>
      <c r="AE117" s="153">
        <f>AE115+AE113+AE104+AE102+AE51+AE49+AE10+AE110</f>
        <v>24898851.43</v>
      </c>
      <c r="AF117" s="153">
        <f>AF115+AF113+AF104+AF102+AF51+AF49+AF10+AF110</f>
        <v>68405096.01</v>
      </c>
      <c r="AG117" s="154">
        <f t="shared" si="9"/>
        <v>43.16378117882274</v>
      </c>
    </row>
    <row r="118" spans="1:33" ht="15.75" customHeight="1">
      <c r="A118" s="195" t="s">
        <v>171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7"/>
    </row>
    <row r="119" spans="1:33" ht="18" customHeight="1">
      <c r="A119" s="137" t="s">
        <v>41</v>
      </c>
      <c r="B119" s="138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39">
        <f>AB120</f>
        <v>300000</v>
      </c>
      <c r="AC119" s="140"/>
      <c r="AD119" s="140">
        <f>AD120</f>
        <v>300000</v>
      </c>
      <c r="AE119" s="140">
        <f>AE120</f>
        <v>300000</v>
      </c>
      <c r="AF119" s="141"/>
      <c r="AG119" s="142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49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68405096.01</v>
      </c>
      <c r="AG121" s="118">
        <f>AF121/AB121*100</f>
        <v>43.082226211720844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.7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.7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.75">
      <c r="AD147" s="81"/>
    </row>
    <row r="148" ht="12.75">
      <c r="AD148" s="82"/>
    </row>
    <row r="149" ht="15.75">
      <c r="AD149" s="81"/>
    </row>
    <row r="150" ht="12.75">
      <c r="AD150" s="33"/>
    </row>
    <row r="151" ht="12.75">
      <c r="AD151" s="33"/>
    </row>
    <row r="152" ht="12.75">
      <c r="AD152" s="33"/>
    </row>
    <row r="153" ht="15.75">
      <c r="AD153" s="81"/>
    </row>
    <row r="154" ht="12.75">
      <c r="AD154" s="82"/>
    </row>
    <row r="155" ht="12.75">
      <c r="AD155" s="33"/>
    </row>
    <row r="158" ht="18.75">
      <c r="AD158" s="4"/>
    </row>
  </sheetData>
  <sheetProtection/>
  <mergeCells count="12">
    <mergeCell ref="AD5:AD6"/>
    <mergeCell ref="AD1:AE1"/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2019-08-13T05:04:54Z</cp:lastPrinted>
  <dcterms:created xsi:type="dcterms:W3CDTF">2014-01-17T10:52:16Z</dcterms:created>
  <dcterms:modified xsi:type="dcterms:W3CDTF">2019-08-19T07:21:43Z</dcterms:modified>
  <cp:category/>
  <cp:version/>
  <cp:contentType/>
  <cp:contentStatus/>
</cp:coreProperties>
</file>